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65276" windowWidth="22960" windowHeight="15500" tabRatio="252" firstSheet="1" activeTab="2"/>
  </bookViews>
  <sheets>
    <sheet name="Coronal_lines" sheetId="1" r:id="rId1"/>
    <sheet name="Physical_properties" sheetId="2" r:id="rId2"/>
    <sheet name="Observed L_line" sheetId="3" r:id="rId3"/>
  </sheets>
  <definedNames/>
  <calcPr fullCalcOnLoad="1"/>
</workbook>
</file>

<file path=xl/sharedStrings.xml><?xml version="1.0" encoding="utf-8"?>
<sst xmlns="http://schemas.openxmlformats.org/spreadsheetml/2006/main" count="93" uniqueCount="59">
  <si>
    <t>LEVEL ENERGY CM-1</t>
  </si>
  <si>
    <t>IP_up-eV</t>
  </si>
  <si>
    <t>IP_low-eV</t>
  </si>
  <si>
    <t>2-1</t>
  </si>
  <si>
    <t>[S XII]</t>
  </si>
  <si>
    <t>M1</t>
  </si>
  <si>
    <t>2Po-2Po</t>
  </si>
  <si>
    <t>1/2-3/2</t>
  </si>
  <si>
    <t>-</t>
  </si>
  <si>
    <t>[Fe XI]</t>
  </si>
  <si>
    <t>3P-3P</t>
  </si>
  <si>
    <t>[Fe XIV]</t>
  </si>
  <si>
    <t>[Fe X]</t>
  </si>
  <si>
    <t>3/2-1/2</t>
  </si>
  <si>
    <t>[Si VI]</t>
  </si>
  <si>
    <t>[S XI]</t>
  </si>
  <si>
    <t>0-1</t>
  </si>
  <si>
    <t>[Ar XI]</t>
  </si>
  <si>
    <t>LAMBDA-AIR-ANG</t>
  </si>
  <si>
    <t>SPECTRUM</t>
  </si>
  <si>
    <t>TT</t>
  </si>
  <si>
    <t>TERM</t>
  </si>
  <si>
    <t>J-J</t>
  </si>
  <si>
    <t>Region</t>
  </si>
  <si>
    <t>Chandra_soft_X-ray</t>
  </si>
  <si>
    <t>n_e (cm^-3)</t>
  </si>
  <si>
    <t>N_H (cm^-2)</t>
  </si>
  <si>
    <t>U</t>
  </si>
  <si>
    <t>Coronal</t>
  </si>
  <si>
    <t>IP &lt; 300eV</t>
  </si>
  <si>
    <t>IP &gt; 300eV</t>
  </si>
  <si>
    <t>R(kpc)</t>
  </si>
  <si>
    <t>Diam. (kpc)</t>
  </si>
  <si>
    <t>cm</t>
  </si>
  <si>
    <t>1 pc =</t>
  </si>
  <si>
    <t>T_e (K)</t>
  </si>
  <si>
    <t>photon/s</t>
  </si>
  <si>
    <t>Q_ion</t>
  </si>
  <si>
    <t xml:space="preserve">c = </t>
  </si>
  <si>
    <t>cm/s</t>
  </si>
  <si>
    <t>h =</t>
  </si>
  <si>
    <t>erg s</t>
  </si>
  <si>
    <t>Line</t>
  </si>
  <si>
    <t>E_21 (erg)</t>
  </si>
  <si>
    <t>w_1</t>
  </si>
  <si>
    <t>k =</t>
  </si>
  <si>
    <t>const =</t>
  </si>
  <si>
    <t>erg/K</t>
  </si>
  <si>
    <t>Fe/H</t>
  </si>
  <si>
    <t>ion_frac</t>
  </si>
  <si>
    <t>Omega(1,2)</t>
  </si>
  <si>
    <t>L_line (erg/s)</t>
  </si>
  <si>
    <t>Volume (cm^3)</t>
  </si>
  <si>
    <t>L_C (erg/cm^-3/s)</t>
  </si>
  <si>
    <t>w_2</t>
  </si>
  <si>
    <t>L(Hb)_Osterbrock &amp; Miller</t>
  </si>
  <si>
    <t>erg/s</t>
  </si>
  <si>
    <t>[FeX]/Hb</t>
  </si>
  <si>
    <t>L_[FeX]</t>
  </si>
</sst>
</file>

<file path=xl/styles.xml><?xml version="1.0" encoding="utf-8"?>
<styleSheet xmlns="http://schemas.openxmlformats.org/spreadsheetml/2006/main">
  <numFmts count="17">
    <numFmt numFmtId="5" formatCode="&quot;€ &quot;#,##0;\-&quot;€ &quot;#,##0"/>
    <numFmt numFmtId="6" formatCode="&quot;€ &quot;#,##0;[Red]\-&quot;€ &quot;#,##0"/>
    <numFmt numFmtId="7" formatCode="&quot;€ &quot;#,##0.00;\-&quot;€ &quot;#,##0.00"/>
    <numFmt numFmtId="8" formatCode="&quot;€ &quot;#,##0.00;[Red]\-&quot;€ &quot;#,##0.00"/>
    <numFmt numFmtId="42" formatCode="_-&quot;€ &quot;* #,##0_-;\-&quot;€ &quot;* #,##0_-;_-&quot;€ &quot;* &quot;-&quot;_-;_-@_-"/>
    <numFmt numFmtId="41" formatCode="_-* #,##0_-;\-* #,##0_-;_-* &quot;-&quot;_-;_-@_-"/>
    <numFmt numFmtId="44" formatCode="_-&quot;€ &quot;* #,##0.00_-;\-&quot;€ &quot;* #,##0.00_-;_-&quot;€ &quot;* &quot;-&quot;??_-;_-@_-"/>
    <numFmt numFmtId="43" formatCode="_-* #,##0.00_-;\-* #,##0.00_-;_-* &quot;-&quot;??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1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activeCellId="1" sqref="A4:J4 A1:J1"/>
    </sheetView>
  </sheetViews>
  <sheetFormatPr defaultColWidth="11.00390625" defaultRowHeight="12.75"/>
  <cols>
    <col min="1" max="1" width="16.75390625" style="2" customWidth="1"/>
    <col min="2" max="9" width="10.75390625" style="1" customWidth="1"/>
    <col min="10" max="10" width="10.75390625" style="2" customWidth="1"/>
    <col min="11" max="16384" width="10.75390625" style="1" customWidth="1"/>
  </cols>
  <sheetData>
    <row r="1" spans="1:10" ht="12.75">
      <c r="A1" s="2" t="s">
        <v>18</v>
      </c>
      <c r="B1" s="1" t="s">
        <v>19</v>
      </c>
      <c r="C1" s="1" t="s">
        <v>2</v>
      </c>
      <c r="D1" s="1" t="s">
        <v>1</v>
      </c>
      <c r="E1" s="1" t="s">
        <v>20</v>
      </c>
      <c r="F1" s="1" t="s">
        <v>21</v>
      </c>
      <c r="G1" s="1" t="s">
        <v>22</v>
      </c>
      <c r="J1" s="2" t="s">
        <v>0</v>
      </c>
    </row>
    <row r="2" spans="1:10" ht="12.75">
      <c r="A2" s="3">
        <v>19645</v>
      </c>
      <c r="B2" s="1" t="s">
        <v>14</v>
      </c>
      <c r="C2" s="5">
        <v>168.77</v>
      </c>
      <c r="D2" s="5">
        <v>205.05</v>
      </c>
      <c r="E2" s="1" t="s">
        <v>5</v>
      </c>
      <c r="F2" s="1" t="s">
        <v>6</v>
      </c>
      <c r="G2" s="6" t="s">
        <v>13</v>
      </c>
      <c r="H2" s="1">
        <v>0</v>
      </c>
      <c r="I2" s="1" t="s">
        <v>8</v>
      </c>
      <c r="J2" s="4">
        <v>5090</v>
      </c>
    </row>
    <row r="3" spans="1:10" ht="12.75">
      <c r="A3" s="3">
        <v>6374.5</v>
      </c>
      <c r="B3" s="1" t="s">
        <v>12</v>
      </c>
      <c r="C3" s="1">
        <v>235.04</v>
      </c>
      <c r="D3" s="5">
        <v>262.1</v>
      </c>
      <c r="E3" s="1" t="s">
        <v>5</v>
      </c>
      <c r="F3" s="1" t="s">
        <v>6</v>
      </c>
      <c r="G3" s="6" t="s">
        <v>13</v>
      </c>
      <c r="H3" s="1">
        <v>0</v>
      </c>
      <c r="I3" s="1" t="s">
        <v>8</v>
      </c>
      <c r="J3" s="4">
        <v>15683.1</v>
      </c>
    </row>
    <row r="4" spans="1:10" ht="12.75">
      <c r="A4" s="3">
        <v>7891.8</v>
      </c>
      <c r="B4" s="1" t="s">
        <v>9</v>
      </c>
      <c r="C4" s="5">
        <v>262.1</v>
      </c>
      <c r="D4" s="5">
        <v>290.4</v>
      </c>
      <c r="E4" s="1" t="s">
        <v>5</v>
      </c>
      <c r="F4" s="1" t="s">
        <v>10</v>
      </c>
      <c r="G4" s="6" t="s">
        <v>3</v>
      </c>
      <c r="H4" s="1">
        <v>0</v>
      </c>
      <c r="I4" s="1" t="s">
        <v>8</v>
      </c>
      <c r="J4" s="4">
        <v>12667.9</v>
      </c>
    </row>
    <row r="5" spans="1:10" ht="12.75">
      <c r="A5" s="3">
        <v>5302.86</v>
      </c>
      <c r="B5" s="1" t="s">
        <v>11</v>
      </c>
      <c r="C5" s="5">
        <v>361</v>
      </c>
      <c r="D5" s="5">
        <v>392.2</v>
      </c>
      <c r="E5" s="1" t="s">
        <v>5</v>
      </c>
      <c r="F5" s="1" t="s">
        <v>6</v>
      </c>
      <c r="G5" s="6" t="s">
        <v>7</v>
      </c>
      <c r="H5" s="1">
        <v>0</v>
      </c>
      <c r="I5" s="1" t="s">
        <v>8</v>
      </c>
      <c r="J5" s="4">
        <v>18852.5</v>
      </c>
    </row>
    <row r="6" spans="1:10" ht="12.75">
      <c r="A6" s="3">
        <v>19196</v>
      </c>
      <c r="B6" s="1" t="s">
        <v>15</v>
      </c>
      <c r="C6" s="5">
        <v>447.09</v>
      </c>
      <c r="D6" s="5">
        <v>504.78</v>
      </c>
      <c r="E6" s="1" t="s">
        <v>5</v>
      </c>
      <c r="F6" s="1" t="s">
        <v>10</v>
      </c>
      <c r="G6" s="6" t="s">
        <v>16</v>
      </c>
      <c r="H6" s="1">
        <v>0</v>
      </c>
      <c r="I6" s="1" t="s">
        <v>8</v>
      </c>
      <c r="J6" s="4">
        <v>5208</v>
      </c>
    </row>
    <row r="7" spans="1:10" ht="12.75">
      <c r="A7" s="3">
        <v>6917</v>
      </c>
      <c r="B7" s="1" t="s">
        <v>17</v>
      </c>
      <c r="C7" s="5">
        <v>478.68</v>
      </c>
      <c r="D7" s="5">
        <v>538.95</v>
      </c>
      <c r="E7" s="1" t="s">
        <v>5</v>
      </c>
      <c r="F7" s="1" t="s">
        <v>10</v>
      </c>
      <c r="G7" s="6" t="s">
        <v>3</v>
      </c>
      <c r="H7" s="1">
        <v>0</v>
      </c>
      <c r="I7" s="1" t="s">
        <v>8</v>
      </c>
      <c r="J7" s="4">
        <v>14453</v>
      </c>
    </row>
    <row r="8" spans="1:10" ht="12.75">
      <c r="A8" s="3">
        <v>7611</v>
      </c>
      <c r="B8" s="1" t="s">
        <v>4</v>
      </c>
      <c r="C8" s="5">
        <v>504.78</v>
      </c>
      <c r="D8" s="5">
        <v>564.65</v>
      </c>
      <c r="E8" s="1" t="s">
        <v>5</v>
      </c>
      <c r="F8" s="1" t="s">
        <v>6</v>
      </c>
      <c r="G8" s="6" t="s">
        <v>7</v>
      </c>
      <c r="H8" s="1">
        <v>0</v>
      </c>
      <c r="I8" s="1" t="s">
        <v>8</v>
      </c>
      <c r="J8" s="4">
        <v>13135.3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36" sqref="G36"/>
    </sheetView>
  </sheetViews>
  <sheetFormatPr defaultColWidth="11.00390625" defaultRowHeight="12.75"/>
  <cols>
    <col min="1" max="1" width="12.00390625" style="8" customWidth="1"/>
    <col min="2" max="2" width="8.625" style="8" bestFit="1" customWidth="1"/>
    <col min="3" max="3" width="11.125" style="8" customWidth="1"/>
    <col min="4" max="4" width="7.75390625" style="8" bestFit="1" customWidth="1"/>
    <col min="5" max="5" width="9.25390625" style="8" bestFit="1" customWidth="1"/>
    <col min="6" max="6" width="10.00390625" style="8" bestFit="1" customWidth="1"/>
    <col min="7" max="7" width="9.625" style="8" bestFit="1" customWidth="1"/>
    <col min="8" max="8" width="13.375" style="8" customWidth="1"/>
    <col min="9" max="9" width="12.125" style="8" bestFit="1" customWidth="1"/>
    <col min="10" max="10" width="11.125" style="8" customWidth="1"/>
    <col min="11" max="11" width="13.75390625" style="8" bestFit="1" customWidth="1"/>
    <col min="12" max="12" width="17.25390625" style="8" bestFit="1" customWidth="1"/>
    <col min="13" max="16384" width="10.75390625" style="8" customWidth="1"/>
  </cols>
  <sheetData>
    <row r="1" spans="1:3" ht="12">
      <c r="A1" s="8" t="s">
        <v>34</v>
      </c>
      <c r="B1" s="9">
        <v>3.086E+18</v>
      </c>
      <c r="C1" s="8" t="s">
        <v>33</v>
      </c>
    </row>
    <row r="2" spans="1:3" ht="12">
      <c r="A2" s="8" t="s">
        <v>38</v>
      </c>
      <c r="B2" s="9">
        <v>29979245800</v>
      </c>
      <c r="C2" s="8" t="s">
        <v>39</v>
      </c>
    </row>
    <row r="3" spans="1:3" ht="12">
      <c r="A3" s="8" t="s">
        <v>40</v>
      </c>
      <c r="B3" s="9">
        <v>6.6260755E-27</v>
      </c>
      <c r="C3" s="8" t="s">
        <v>41</v>
      </c>
    </row>
    <row r="4" spans="1:3" ht="12">
      <c r="A4" s="8" t="s">
        <v>45</v>
      </c>
      <c r="B4" s="9">
        <v>1.380658E-16</v>
      </c>
      <c r="C4" s="8" t="s">
        <v>47</v>
      </c>
    </row>
    <row r="5" spans="1:2" ht="12">
      <c r="A5" s="8" t="s">
        <v>46</v>
      </c>
      <c r="B5" s="9">
        <v>8.629E-06</v>
      </c>
    </row>
    <row r="8" spans="1:3" ht="12">
      <c r="A8" s="8" t="s">
        <v>37</v>
      </c>
      <c r="B8" s="9">
        <v>7E+55</v>
      </c>
      <c r="C8" s="8" t="s">
        <v>36</v>
      </c>
    </row>
    <row r="9" spans="3:9" s="10" customFormat="1" ht="12">
      <c r="C9" s="10" t="s">
        <v>23</v>
      </c>
      <c r="D9" s="11" t="s">
        <v>31</v>
      </c>
      <c r="E9" s="11" t="s">
        <v>32</v>
      </c>
      <c r="F9" s="11" t="s">
        <v>25</v>
      </c>
      <c r="G9" s="11" t="s">
        <v>35</v>
      </c>
      <c r="H9" s="11" t="s">
        <v>26</v>
      </c>
      <c r="I9" s="11" t="s">
        <v>27</v>
      </c>
    </row>
    <row r="10" spans="3:9" ht="12">
      <c r="C10" s="8" t="s">
        <v>24</v>
      </c>
      <c r="D10" s="8">
        <v>1</v>
      </c>
      <c r="E10" s="8">
        <v>1</v>
      </c>
      <c r="F10" s="8">
        <v>6</v>
      </c>
      <c r="G10" s="9">
        <v>100000</v>
      </c>
      <c r="H10" s="9">
        <f>F10*E10*$B$1*1000</f>
        <v>1.8516E+22</v>
      </c>
      <c r="I10" s="12">
        <f>$B$8/(F10*4*PI()*(D10*$B$1*1000)^2*$B$2)</f>
        <v>3.251804136897263</v>
      </c>
    </row>
    <row r="11" spans="2:3" ht="12">
      <c r="B11" s="8" t="s">
        <v>28</v>
      </c>
      <c r="C11" s="8" t="s">
        <v>29</v>
      </c>
    </row>
    <row r="12" spans="3:9" ht="12">
      <c r="C12" s="8" t="s">
        <v>30</v>
      </c>
      <c r="I12" s="13"/>
    </row>
    <row r="15" spans="1:10" s="10" customFormat="1" ht="12">
      <c r="A15" s="14" t="s">
        <v>18</v>
      </c>
      <c r="B15" s="11" t="s">
        <v>19</v>
      </c>
      <c r="C15" s="11" t="s">
        <v>2</v>
      </c>
      <c r="D15" s="11" t="s">
        <v>1</v>
      </c>
      <c r="E15" s="11" t="s">
        <v>20</v>
      </c>
      <c r="F15" s="11" t="s">
        <v>21</v>
      </c>
      <c r="G15" s="11" t="s">
        <v>22</v>
      </c>
      <c r="H15" s="11"/>
      <c r="I15" s="11"/>
      <c r="J15" s="14" t="s">
        <v>0</v>
      </c>
    </row>
    <row r="16" spans="1:10" ht="12">
      <c r="A16" s="15">
        <v>7891.8</v>
      </c>
      <c r="B16" s="16" t="s">
        <v>9</v>
      </c>
      <c r="C16" s="17">
        <v>262.1</v>
      </c>
      <c r="D16" s="17">
        <v>290.4</v>
      </c>
      <c r="E16" s="16" t="s">
        <v>5</v>
      </c>
      <c r="F16" s="16" t="s">
        <v>10</v>
      </c>
      <c r="G16" s="18" t="s">
        <v>3</v>
      </c>
      <c r="H16" s="16">
        <v>0</v>
      </c>
      <c r="I16" s="16" t="s">
        <v>8</v>
      </c>
      <c r="J16" s="19">
        <v>12667.9</v>
      </c>
    </row>
    <row r="19" spans="1:10" s="10" customFormat="1" ht="12">
      <c r="A19" s="10" t="s">
        <v>42</v>
      </c>
      <c r="B19" s="10" t="s">
        <v>43</v>
      </c>
      <c r="C19" s="10" t="s">
        <v>44</v>
      </c>
      <c r="D19" s="10" t="s">
        <v>54</v>
      </c>
      <c r="E19" s="10" t="s">
        <v>48</v>
      </c>
      <c r="F19" s="10" t="s">
        <v>49</v>
      </c>
      <c r="G19" s="10" t="s">
        <v>50</v>
      </c>
      <c r="H19" s="10" t="s">
        <v>53</v>
      </c>
      <c r="I19" s="10" t="s">
        <v>52</v>
      </c>
      <c r="J19" s="10" t="s">
        <v>51</v>
      </c>
    </row>
    <row r="20" spans="1:10" ht="12">
      <c r="A20" s="8" t="str">
        <f>B16</f>
        <v>[Fe XI]</v>
      </c>
      <c r="B20" s="9">
        <f>$B$3*$B$2*J16</f>
        <v>2.5164117791690618E-12</v>
      </c>
      <c r="C20" s="8">
        <v>3</v>
      </c>
      <c r="D20" s="8">
        <v>5</v>
      </c>
      <c r="E20" s="9">
        <v>3.24E-05</v>
      </c>
      <c r="F20" s="8">
        <v>0.5</v>
      </c>
      <c r="G20" s="8">
        <v>1</v>
      </c>
      <c r="H20" s="9">
        <f>$F$10^2*E20*F20*B20/C20*EXP(-B20/($B$4*$G$10))/SQRT($G$10)*$B$5*G20</f>
        <v>1.1124568019697803E-23</v>
      </c>
      <c r="I20" s="9">
        <f>PI()*4/3*($E$10*1000*$B$1/2)^3</f>
        <v>1.5388149165135054E+64</v>
      </c>
      <c r="J20" s="9">
        <f>H20*I20</f>
        <v>1.7118651208480087E+41</v>
      </c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7"/>
  <sheetViews>
    <sheetView tabSelected="1" workbookViewId="0" topLeftCell="A1">
      <selection activeCell="B24" sqref="B24"/>
    </sheetView>
  </sheetViews>
  <sheetFormatPr defaultColWidth="11.00390625" defaultRowHeight="12.75"/>
  <cols>
    <col min="1" max="1" width="21.125" style="0" bestFit="1" customWidth="1"/>
  </cols>
  <sheetData>
    <row r="3" spans="1:3" ht="12.75">
      <c r="A3" t="s">
        <v>55</v>
      </c>
      <c r="B3" s="7">
        <v>2E+42</v>
      </c>
      <c r="C3" t="s">
        <v>56</v>
      </c>
    </row>
    <row r="5" spans="1:2" ht="12.75">
      <c r="A5" t="s">
        <v>57</v>
      </c>
      <c r="B5">
        <v>0.05</v>
      </c>
    </row>
    <row r="7" spans="1:3" ht="12.75">
      <c r="A7" t="s">
        <v>58</v>
      </c>
      <c r="B7" s="7">
        <f>B3*B5</f>
        <v>1E+41</v>
      </c>
      <c r="C7" t="s"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Southern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Fosbury</dc:creator>
  <cp:keywords/>
  <dc:description/>
  <cp:lastModifiedBy>Robert Fosbury</cp:lastModifiedBy>
  <cp:lastPrinted>2002-09-03T12:04:50Z</cp:lastPrinted>
  <dcterms:created xsi:type="dcterms:W3CDTF">2002-08-30T11:40:09Z</dcterms:created>
  <cp:category/>
  <cp:version/>
  <cp:contentType/>
  <cp:contentStatus/>
</cp:coreProperties>
</file>